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3 - 2024\"/>
    </mc:Choice>
  </mc:AlternateContent>
  <xr:revisionPtr revIDLastSave="0" documentId="13_ncr:1_{C9175307-8874-4446-9F24-86C1A9AF2C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<sst xmlns="http://schemas.openxmlformats.org/spreadsheetml/2006/main" count="255" uniqueCount="63">
  <si>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</si>
  <si>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</si>
  <si>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</si>
  <si>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</si>
  <si>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</si>
  <si>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</si>
  <si>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</si>
  <si>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</si>
  <si>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</si>
  <si>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</si>
  <si>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</si>
  <si>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</si>
  <si>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</si>
  <si>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</si>
  <si>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</si>
  <si>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</si>
  <si>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</si>
  <si>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</si>
  <si>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</si>
  <si>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</si>
  <si>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</si>
  <si>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</si>
  <si>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</si>
  <si>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</si>
  <si>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</si>
  <si>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</si>
  <si>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</si>
  <si>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</si>
  <si>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</si>
  <si>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</si>
  <si>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</si>
  <si>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</si>
  <si>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</si>
  <si>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</si>
  <si>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</si>
  <si>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</si>
  <si>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</si>
  <si>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</si>
  <si>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</si>
  <si>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</si>
  <si>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</si>
  <si>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</si>
  <si>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</si>
  <si>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</si>
  <si>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</si>
  <si>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</si>
  <si>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</si>
  <si>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</si>
  <si>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</si>
  <si>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</si>
  <si>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</si>
  <si>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</si>
  <si>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</si>
  <si>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</si>
  <si>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</si>
  <si>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</si>
  <si>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16/05/2024</t>
  </si>
  <si>
    <t>- The instructor was fair, clear and successful. Teaching is literally his job. Thank you for everything.</t>
  </si>
  <si>
    <t>- I think attending the final exam condition should not be getting 35.75 points. Because even if we get 20 points before final exam, we can pass the</t>
  </si>
  <si>
    <t>course after final exam.</t>
  </si>
  <si>
    <t>- I think the course is an intense course with many topics. Sometimes it is difficult manage study all in a timely manner because if I don't study each</t>
  </si>
  <si>
    <t>week, the next weeks it is difficult to compensate. However, the database of homeworks and their solutions are quite useful. I utilise them to study</t>
  </si>
  <si>
    <t>for both midterm and final exams. I believe it would much better if this course had 4 credits.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</si>
</sst>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2" fillId="0" borderId="2" xfId="0" quotePrefix="1" applyFont="1" applyBorder="1"/>
    <xf numFmtId="0" fontId="12" fillId="0" borderId="0" xfId="0" applyFont="1" applyBorder="1"/>
    <xf numFmtId="0" fontId="1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3.8571428571428572</c:v>
                </c:pt>
                <c:pt idx="3">
                  <c:v>4.7142857142857144</c:v>
                </c:pt>
                <c:pt idx="4">
                  <c:v>4.4285714285714288</c:v>
                </c:pt>
                <c:pt idx="5">
                  <c:v>4</c:v>
                </c:pt>
                <c:pt idx="6">
                  <c:v>3.8571428571428572</c:v>
                </c:pt>
                <c:pt idx="7">
                  <c:v>3.5714285714285716</c:v>
                </c:pt>
                <c:pt idx="8">
                  <c:v>4.7142857142857144</c:v>
                </c:pt>
                <c:pt idx="9">
                  <c:v>4.4285714285714288</c:v>
                </c:pt>
                <c:pt idx="10">
                  <c:v>3.8571428571428572</c:v>
                </c:pt>
                <c:pt idx="11">
                  <c:v>4.8571428571428568</c:v>
                </c:pt>
                <c:pt idx="12">
                  <c:v>4.8571428571428568</c:v>
                </c:pt>
                <c:pt idx="13">
                  <c:v>4.5714285714285712</c:v>
                </c:pt>
                <c:pt idx="14">
                  <c:v>4.7142857142857144</c:v>
                </c:pt>
                <c:pt idx="15">
                  <c:v>4.8571428571428568</c:v>
                </c:pt>
                <c:pt idx="16">
                  <c:v>4.4285714285714288</c:v>
                </c:pt>
                <c:pt idx="17">
                  <c:v>4.7142857142857144</c:v>
                </c:pt>
                <c:pt idx="18">
                  <c:v>4.5714285714285712</c:v>
                </c:pt>
                <c:pt idx="19">
                  <c:v>4.5714285714285712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5D3-91EB-5213F34193F1}"/>
            </c:ext>
          </c:extLst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4.875</c:v>
                </c:pt>
                <c:pt idx="1">
                  <c:v>5</c:v>
                </c:pt>
                <c:pt idx="2">
                  <c:v>4.125</c:v>
                </c:pt>
                <c:pt idx="3">
                  <c:v>4.75</c:v>
                </c:pt>
                <c:pt idx="4">
                  <c:v>4.5</c:v>
                </c:pt>
                <c:pt idx="5">
                  <c:v>4.125</c:v>
                </c:pt>
                <c:pt idx="6">
                  <c:v>4.125</c:v>
                </c:pt>
                <c:pt idx="7">
                  <c:v>4.375</c:v>
                </c:pt>
                <c:pt idx="8">
                  <c:v>4.625</c:v>
                </c:pt>
                <c:pt idx="9">
                  <c:v>4.5</c:v>
                </c:pt>
                <c:pt idx="10">
                  <c:v>4.625</c:v>
                </c:pt>
                <c:pt idx="11">
                  <c:v>4.875</c:v>
                </c:pt>
                <c:pt idx="12">
                  <c:v>5</c:v>
                </c:pt>
                <c:pt idx="13">
                  <c:v>4.375</c:v>
                </c:pt>
                <c:pt idx="14">
                  <c:v>4.625</c:v>
                </c:pt>
                <c:pt idx="15">
                  <c:v>5</c:v>
                </c:pt>
                <c:pt idx="16">
                  <c:v>4.5</c:v>
                </c:pt>
                <c:pt idx="17">
                  <c:v>4.25</c:v>
                </c:pt>
                <c:pt idx="18">
                  <c:v>4.875</c:v>
                </c:pt>
                <c:pt idx="19">
                  <c:v>4.625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5D3-91EB-5213F341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99808"/>
        <c:axId val="280359296"/>
      </c:lineChart>
      <c:catAx>
        <c:axId val="278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80359296"/>
        <c:crosses val="autoZero"/>
        <c:auto val="1"/>
        <c:lblAlgn val="ctr"/>
        <c:lblOffset val="100"/>
        <c:noMultiLvlLbl val="0"/>
      </c:catAx>
      <c:valAx>
        <c:axId val="280359296"/>
        <c:scaling>
          <c:orientation val="minMax"/>
          <c:max val="5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7899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0.63636363636363635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3.8571428571428572</v>
          </cell>
        </row>
        <row r="20">
          <cell r="H20">
            <v>4.7142857142857144</v>
          </cell>
        </row>
        <row r="23">
          <cell r="H23">
            <v>4.4285714285714288</v>
          </cell>
        </row>
        <row r="26">
          <cell r="H26">
            <v>4</v>
          </cell>
        </row>
        <row r="29">
          <cell r="H29">
            <v>3.8571428571428572</v>
          </cell>
        </row>
        <row r="32">
          <cell r="H32">
            <v>3.5714285714285716</v>
          </cell>
        </row>
        <row r="35">
          <cell r="H35">
            <v>4.7142857142857144</v>
          </cell>
        </row>
        <row r="38">
          <cell r="H38">
            <v>4.4285714285714288</v>
          </cell>
        </row>
        <row r="41">
          <cell r="H41">
            <v>3.8571428571428572</v>
          </cell>
        </row>
        <row r="44">
          <cell r="H44">
            <v>4.8571428571428568</v>
          </cell>
        </row>
        <row r="47">
          <cell r="H47">
            <v>4.8571428571428568</v>
          </cell>
        </row>
        <row r="50">
          <cell r="H50">
            <v>4.5714285714285712</v>
          </cell>
        </row>
        <row r="53">
          <cell r="H53">
            <v>4.7142857142857144</v>
          </cell>
        </row>
        <row r="56">
          <cell r="H56">
            <v>4.8571428571428568</v>
          </cell>
        </row>
        <row r="59">
          <cell r="H59">
            <v>4.4285714285714288</v>
          </cell>
        </row>
        <row r="62">
          <cell r="H62">
            <v>4.7142857142857144</v>
          </cell>
        </row>
        <row r="65">
          <cell r="H65">
            <v>4.5714285714285712</v>
          </cell>
        </row>
        <row r="68">
          <cell r="H68">
            <v>4.5714285714285712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11</v>
      </c>
    </row>
    <row r="6" spans="1:14" ht="20.100000000000001" customHeight="1" x14ac:dyDescent="0.25">
      <c r="A6" s="3" t="s">
        <v>14</v>
      </c>
      <c r="B6" s="3"/>
      <c r="C6" s="13">
        <v>8</v>
      </c>
    </row>
    <row r="7" spans="1:14" ht="20.100000000000001" customHeight="1" x14ac:dyDescent="0.25">
      <c r="A7" s="3" t="s">
        <v>15</v>
      </c>
      <c r="B7" s="3"/>
      <c r="C7" s="14">
        <f>C6/C5</f>
        <v>0.72727272727272729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1" t="s">
        <v>40</v>
      </c>
      <c r="I10" s="15"/>
    </row>
    <row r="11" spans="1:14" ht="20.100000000000001" customHeight="1" thickBot="1" x14ac:dyDescent="0.3">
      <c r="B11" s="20">
        <v>7</v>
      </c>
      <c r="C11" s="21">
        <v>1</v>
      </c>
      <c r="D11" s="21"/>
      <c r="E11" s="21"/>
      <c r="F11" s="22"/>
      <c r="H11" s="30">
        <f>(B10*B11+C10*C11+D10*D11+E10*E11+F10*F11)/$C$6</f>
        <v>4.875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1" t="s">
        <v>40</v>
      </c>
    </row>
    <row r="14" spans="1:14" ht="20.100000000000001" customHeight="1" thickBot="1" x14ac:dyDescent="0.3">
      <c r="B14" s="20">
        <v>8</v>
      </c>
      <c r="C14" s="21"/>
      <c r="D14" s="21"/>
      <c r="E14" s="21"/>
      <c r="F14" s="22"/>
      <c r="H14" s="30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1" t="s">
        <v>40</v>
      </c>
      <c r="J16" s="1" t="s">
        <v>37</v>
      </c>
    </row>
    <row r="17" spans="1:11" ht="20.100000000000001" customHeight="1" thickBot="1" x14ac:dyDescent="0.3">
      <c r="B17" s="20">
        <v>4</v>
      </c>
      <c r="C17" s="21">
        <v>1</v>
      </c>
      <c r="D17" s="21">
        <v>3</v>
      </c>
      <c r="E17" s="21"/>
      <c r="F17" s="22"/>
      <c r="H17" s="30">
        <f>(B16*B17+C16*C17+D16*D17+E16*E17+F16*F17)/$C$6</f>
        <v>4.125</v>
      </c>
      <c r="I17" s="32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1" t="s">
        <v>40</v>
      </c>
    </row>
    <row r="20" spans="1:11" ht="20.100000000000001" customHeight="1" thickBot="1" x14ac:dyDescent="0.3">
      <c r="B20" s="20">
        <v>6</v>
      </c>
      <c r="C20" s="21">
        <v>2</v>
      </c>
      <c r="D20" s="21"/>
      <c r="E20" s="21"/>
      <c r="F20" s="22"/>
      <c r="H20" s="30">
        <f>(B19*B20+C19*C20+D19*D20+E19*E20+F19*F20)/$C$6</f>
        <v>4.75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1" t="s">
        <v>40</v>
      </c>
      <c r="J22" s="1" t="s">
        <v>37</v>
      </c>
    </row>
    <row r="23" spans="1:11" ht="20.100000000000001" customHeight="1" thickBot="1" x14ac:dyDescent="0.3">
      <c r="B23" s="20">
        <v>4</v>
      </c>
      <c r="C23" s="21">
        <v>4</v>
      </c>
      <c r="D23" s="21"/>
      <c r="E23" s="21"/>
      <c r="F23" s="22"/>
      <c r="H23" s="30">
        <f>(B22*B23+C22*C23+D22*D23+E22*E23+F22*F23)/$C$6</f>
        <v>4.5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1" t="s">
        <v>40</v>
      </c>
    </row>
    <row r="26" spans="1:11" ht="20.100000000000001" customHeight="1" thickBot="1" x14ac:dyDescent="0.3">
      <c r="B26" s="20">
        <v>3</v>
      </c>
      <c r="C26" s="21">
        <v>4</v>
      </c>
      <c r="D26" s="21"/>
      <c r="E26" s="21">
        <v>1</v>
      </c>
      <c r="F26" s="22"/>
      <c r="H26" s="30">
        <f>(B25*B26+C25*C26+D25*D26+E25*E26+F25*F26)/$C$6</f>
        <v>4.125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1" t="s">
        <v>40</v>
      </c>
    </row>
    <row r="29" spans="1:11" ht="20.100000000000001" customHeight="1" thickBot="1" x14ac:dyDescent="0.3">
      <c r="B29" s="20">
        <v>3</v>
      </c>
      <c r="C29" s="21">
        <v>4</v>
      </c>
      <c r="D29" s="21"/>
      <c r="E29" s="21">
        <v>1</v>
      </c>
      <c r="F29" s="22"/>
      <c r="H29" s="30">
        <f>(B28*B29+C28*C29+D28*D29+E28*E29+F28*F29)/$C$6</f>
        <v>4.125</v>
      </c>
      <c r="I29" s="32" t="s">
        <v>37</v>
      </c>
      <c r="J29" s="66" t="s">
        <v>37</v>
      </c>
      <c r="K29" s="66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1" t="s">
        <v>40</v>
      </c>
    </row>
    <row r="32" spans="1:11" ht="20.100000000000001" customHeight="1" thickBot="1" x14ac:dyDescent="0.3">
      <c r="B32" s="20">
        <v>5</v>
      </c>
      <c r="C32" s="21">
        <v>1</v>
      </c>
      <c r="D32" s="21">
        <v>2</v>
      </c>
      <c r="E32" s="21"/>
      <c r="F32" s="22"/>
      <c r="H32" s="30">
        <f>(B31*B32+C31*C32+D31*D32+E31*E32+F31*F32)/$C$6</f>
        <v>4.375</v>
      </c>
      <c r="J32" s="67" t="s">
        <v>37</v>
      </c>
      <c r="K32" s="66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1" t="s">
        <v>40</v>
      </c>
    </row>
    <row r="35" spans="1:12" ht="20.100000000000001" customHeight="1" thickBot="1" x14ac:dyDescent="0.3">
      <c r="B35" s="20">
        <v>5</v>
      </c>
      <c r="C35" s="21">
        <v>3</v>
      </c>
      <c r="D35" s="21"/>
      <c r="E35" s="21"/>
      <c r="F35" s="22"/>
      <c r="H35" s="30">
        <f>(B34*B35+C34*C35+D34*D35+E34*E35+F34*F35)/$C$6</f>
        <v>4.625</v>
      </c>
      <c r="I35" s="38" t="s">
        <v>37</v>
      </c>
      <c r="J35" s="66" t="s">
        <v>37</v>
      </c>
      <c r="K35" s="66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1" t="s">
        <v>40</v>
      </c>
    </row>
    <row r="38" spans="1:12" ht="20.100000000000001" customHeight="1" thickBot="1" x14ac:dyDescent="0.3">
      <c r="B38" s="20">
        <v>4</v>
      </c>
      <c r="C38" s="21">
        <v>4</v>
      </c>
      <c r="D38" s="21"/>
      <c r="E38" s="21"/>
      <c r="F38" s="22"/>
      <c r="H38" s="30">
        <f>(B37*B38+C37*C38+D37*D38+E37*E38+F37*F38)/$C$6</f>
        <v>4.5</v>
      </c>
      <c r="J38" s="37" t="s">
        <v>37</v>
      </c>
      <c r="K38" s="37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1" t="s">
        <v>40</v>
      </c>
    </row>
    <row r="41" spans="1:12" ht="20.100000000000001" customHeight="1" thickBot="1" x14ac:dyDescent="0.3">
      <c r="B41" s="20">
        <v>6</v>
      </c>
      <c r="C41" s="21">
        <v>1</v>
      </c>
      <c r="D41" s="21">
        <v>1</v>
      </c>
      <c r="E41" s="21"/>
      <c r="F41" s="22"/>
      <c r="H41" s="30">
        <f>(B40*B41+C40*C41+D40*D41+E40*E41+F40*F41)/$C$6</f>
        <v>4.625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1" t="s">
        <v>40</v>
      </c>
    </row>
    <row r="44" spans="1:12" ht="20.100000000000001" customHeight="1" thickBot="1" x14ac:dyDescent="0.3">
      <c r="B44" s="20">
        <v>7</v>
      </c>
      <c r="C44" s="21">
        <v>1</v>
      </c>
      <c r="D44" s="21"/>
      <c r="E44" s="21"/>
      <c r="F44" s="22"/>
      <c r="H44" s="30">
        <f>(B43*B44+C43*C44+D43*D44+E43*E44+F43*F44)/$C$6</f>
        <v>4.875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1" t="s">
        <v>40</v>
      </c>
    </row>
    <row r="47" spans="1:12" ht="20.100000000000001" customHeight="1" thickBot="1" x14ac:dyDescent="0.3">
      <c r="B47" s="20">
        <v>8</v>
      </c>
      <c r="C47" s="21"/>
      <c r="D47" s="21"/>
      <c r="E47" s="21"/>
      <c r="F47" s="22"/>
      <c r="H47" s="30">
        <f>(B46*B47+C46*C47+D46*D47+E46*E47+F46*F47)/$C$6</f>
        <v>5</v>
      </c>
      <c r="J47" s="37" t="s">
        <v>37</v>
      </c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1" t="s">
        <v>40</v>
      </c>
    </row>
    <row r="50" spans="1:11" ht="20.100000000000001" customHeight="1" thickBot="1" x14ac:dyDescent="0.3">
      <c r="B50" s="20">
        <v>4</v>
      </c>
      <c r="C50" s="21">
        <v>3</v>
      </c>
      <c r="D50" s="21">
        <v>1</v>
      </c>
      <c r="E50" s="21"/>
      <c r="F50" s="22"/>
      <c r="H50" s="30">
        <f>(B49*B50+C49*C50+D49*D50+E49*E50+F49*F50)/$C$6</f>
        <v>4.375</v>
      </c>
      <c r="I50" s="32" t="s">
        <v>37</v>
      </c>
      <c r="J50" s="33" t="s">
        <v>37</v>
      </c>
      <c r="K50" s="35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1" t="s">
        <v>40</v>
      </c>
    </row>
    <row r="53" spans="1:11" ht="20.100000000000001" customHeight="1" thickBot="1" x14ac:dyDescent="0.3">
      <c r="B53" s="20">
        <v>6</v>
      </c>
      <c r="C53" s="21">
        <v>1</v>
      </c>
      <c r="D53" s="21">
        <v>1</v>
      </c>
      <c r="E53" s="21"/>
      <c r="F53" s="22"/>
      <c r="H53" s="30">
        <f>(B52*B53+C52*C53+D52*D53+E52*E53+F52*F53)/$C$6</f>
        <v>4.625</v>
      </c>
      <c r="I53" s="32" t="s">
        <v>37</v>
      </c>
      <c r="J53" s="35"/>
      <c r="K53" s="35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1" t="s">
        <v>40</v>
      </c>
    </row>
    <row r="56" spans="1:11" ht="20.100000000000001" customHeight="1" thickBot="1" x14ac:dyDescent="0.3">
      <c r="B56" s="20">
        <v>8</v>
      </c>
      <c r="C56" s="21"/>
      <c r="D56" s="21"/>
      <c r="E56" s="21"/>
      <c r="F56" s="22"/>
      <c r="H56" s="30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1" t="s">
        <v>40</v>
      </c>
    </row>
    <row r="59" spans="1:11" ht="20.100000000000001" customHeight="1" thickBot="1" x14ac:dyDescent="0.3">
      <c r="B59" s="20">
        <v>6</v>
      </c>
      <c r="C59" s="21">
        <v>1</v>
      </c>
      <c r="D59" s="21"/>
      <c r="E59" s="21">
        <v>1</v>
      </c>
      <c r="F59" s="22"/>
      <c r="H59" s="30">
        <f>(B58*B59+C58*C59+D58*D59+E58*E59+F58*F59)/$C$6</f>
        <v>4.5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1" t="s">
        <v>40</v>
      </c>
    </row>
    <row r="62" spans="1:11" ht="20.100000000000001" customHeight="1" thickBot="1" x14ac:dyDescent="0.3">
      <c r="B62" s="20">
        <v>4</v>
      </c>
      <c r="C62" s="21">
        <v>3</v>
      </c>
      <c r="D62" s="21"/>
      <c r="E62" s="21">
        <v>1</v>
      </c>
      <c r="F62" s="22"/>
      <c r="H62" s="30">
        <f>(B61*B62+C61*C62+D61*D62+E61*E62+F61*F62)/$C$6</f>
        <v>4.25</v>
      </c>
      <c r="J62" s="33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1" t="s">
        <v>40</v>
      </c>
    </row>
    <row r="65" spans="1:11" ht="20.100000000000001" customHeight="1" thickBot="1" x14ac:dyDescent="0.3">
      <c r="B65" s="20">
        <v>7</v>
      </c>
      <c r="C65" s="21">
        <v>1</v>
      </c>
      <c r="D65" s="21"/>
      <c r="E65" s="21"/>
      <c r="F65" s="22"/>
      <c r="H65" s="30">
        <f>(B64*B65+C64*C65+D64*D65+E64*E65+F64*F65)/$C$6</f>
        <v>4.875</v>
      </c>
      <c r="I65" s="32" t="s">
        <v>37</v>
      </c>
      <c r="J65" s="33"/>
      <c r="K65" s="33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1" t="s">
        <v>40</v>
      </c>
    </row>
    <row r="68" spans="1:11" ht="20.100000000000001" customHeight="1" thickBot="1" x14ac:dyDescent="0.3">
      <c r="B68" s="20">
        <v>5</v>
      </c>
      <c r="C68" s="21">
        <v>3</v>
      </c>
      <c r="D68" s="21"/>
      <c r="E68" s="21"/>
      <c r="F68" s="22"/>
      <c r="H68" s="30">
        <f>(B67*B68+C67*C68+D67*D68+E67*E68+F67*F68)/$C$6</f>
        <v>4.625</v>
      </c>
    </row>
    <row r="69" spans="1:11" ht="20.100000000000001" customHeight="1" x14ac:dyDescent="0.25">
      <c r="B69" s="23"/>
      <c r="C69" s="23"/>
      <c r="D69" s="23"/>
      <c r="E69" s="23"/>
      <c r="F69" s="23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4" t="s">
        <v>39</v>
      </c>
      <c r="B72" s="25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20.100000000000001" customHeight="1" x14ac:dyDescent="0.25">
      <c r="A73" s="27" t="s">
        <v>38</v>
      </c>
      <c r="B73" s="28"/>
      <c r="C73" s="28"/>
      <c r="D73" s="28"/>
      <c r="E73" s="28"/>
      <c r="F73" s="28"/>
      <c r="G73" s="28"/>
      <c r="H73" s="28"/>
      <c r="I73" s="28"/>
      <c r="J73" s="28"/>
      <c r="K73" s="29"/>
    </row>
    <row r="74" spans="1:11" ht="20.100000000000001" customHeight="1" x14ac:dyDescent="0.25">
      <c r="A74" s="80" t="s">
        <v>57</v>
      </c>
      <c r="B74" s="81"/>
      <c r="C74" s="81"/>
      <c r="D74" s="81"/>
      <c r="E74" s="81"/>
      <c r="F74" s="81"/>
      <c r="G74" s="81"/>
      <c r="H74" s="81"/>
      <c r="I74" s="81"/>
      <c r="J74" s="81"/>
      <c r="K74" s="82"/>
    </row>
    <row r="75" spans="1:11" ht="20.100000000000001" customHeight="1" x14ac:dyDescent="0.25">
      <c r="A75" s="80" t="s">
        <v>58</v>
      </c>
      <c r="B75" s="81"/>
      <c r="C75" s="81"/>
      <c r="D75" s="81"/>
      <c r="E75" s="81"/>
      <c r="F75" s="81"/>
      <c r="G75" s="81"/>
      <c r="H75" s="81"/>
      <c r="I75" s="81"/>
      <c r="J75" s="81"/>
      <c r="K75" s="82"/>
    </row>
    <row r="76" spans="1:11" ht="20.100000000000001" customHeight="1" x14ac:dyDescent="0.25">
      <c r="A76" s="80" t="s">
        <v>59</v>
      </c>
      <c r="B76" s="81"/>
      <c r="C76" s="81"/>
      <c r="D76" s="81"/>
      <c r="E76" s="81"/>
      <c r="F76" s="81"/>
      <c r="G76" s="81"/>
      <c r="H76" s="81"/>
      <c r="I76" s="81"/>
      <c r="J76" s="81"/>
      <c r="K76" s="82"/>
    </row>
    <row r="77" spans="1:11" ht="20.100000000000001" customHeight="1" x14ac:dyDescent="0.25">
      <c r="A77" s="80" t="s">
        <v>60</v>
      </c>
      <c r="B77" s="81"/>
      <c r="C77" s="81"/>
      <c r="D77" s="81"/>
      <c r="E77" s="81"/>
      <c r="F77" s="81"/>
      <c r="G77" s="81"/>
      <c r="H77" s="81"/>
      <c r="I77" s="81"/>
      <c r="J77" s="81"/>
      <c r="K77" s="82"/>
    </row>
    <row r="78" spans="1:11" ht="20.100000000000001" customHeight="1" x14ac:dyDescent="0.25">
      <c r="A78" s="80" t="s">
        <v>61</v>
      </c>
      <c r="B78" s="81"/>
      <c r="C78" s="81"/>
      <c r="D78" s="81"/>
      <c r="E78" s="81"/>
      <c r="F78" s="81"/>
      <c r="G78" s="81"/>
      <c r="H78" s="81"/>
      <c r="I78" s="81"/>
      <c r="J78" s="81"/>
      <c r="K78" s="82"/>
    </row>
    <row r="79" spans="1:11" ht="20.100000000000001" customHeight="1" thickBot="1" x14ac:dyDescent="0.3">
      <c r="A79" s="80" t="s">
        <v>62</v>
      </c>
      <c r="B79" s="81"/>
      <c r="C79" s="81"/>
      <c r="D79" s="81"/>
      <c r="E79" s="81"/>
      <c r="F79" s="81"/>
      <c r="G79" s="81"/>
      <c r="H79" s="81"/>
      <c r="I79" s="81"/>
      <c r="J79" s="81"/>
      <c r="K79" s="82"/>
    </row>
    <row r="80" spans="1:11" ht="20.100000000000001" customHeight="1" x14ac:dyDescent="0.25">
      <c r="A80" s="3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" x14ac:dyDescent="0.25">
      <c r="A81" s="36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4" t="s">
        <v>51</v>
      </c>
      <c r="E1" s="45" t="s">
        <v>52</v>
      </c>
      <c r="F1" s="46" t="s">
        <v>49</v>
      </c>
    </row>
    <row r="2" spans="2:6" ht="8.25" customHeight="1" thickTop="1" thickBot="1" x14ac:dyDescent="0.3">
      <c r="D2" s="47"/>
      <c r="E2" s="47"/>
    </row>
    <row r="3" spans="2:6" ht="17.25" thickTop="1" thickBot="1" x14ac:dyDescent="0.3">
      <c r="C3" s="61" t="s">
        <v>50</v>
      </c>
      <c r="D3" s="62">
        <f>'[1]Sec. 01'!$C$7</f>
        <v>0.63636363636363635</v>
      </c>
      <c r="E3" s="62">
        <f>Summary!C7</f>
        <v>0.72727272727272729</v>
      </c>
      <c r="F3" s="60">
        <f>(E3-D3)/D3</f>
        <v>0.1428571428571429</v>
      </c>
    </row>
    <row r="4" spans="2:6" ht="12.75" customHeight="1" thickTop="1" thickBot="1" x14ac:dyDescent="0.3"/>
    <row r="5" spans="2:6" s="47" customFormat="1" ht="17.25" thickTop="1" thickBot="1" x14ac:dyDescent="0.3">
      <c r="B5" s="44" t="s">
        <v>45</v>
      </c>
      <c r="C5" s="45" t="s">
        <v>46</v>
      </c>
      <c r="D5" s="45" t="s">
        <v>47</v>
      </c>
      <c r="E5" s="45" t="s">
        <v>48</v>
      </c>
      <c r="F5" s="46" t="s">
        <v>49</v>
      </c>
    </row>
    <row r="6" spans="2:6" ht="10.5" customHeight="1" thickTop="1" thickBot="1" x14ac:dyDescent="0.3"/>
    <row r="7" spans="2:6" ht="16.5" thickTop="1" x14ac:dyDescent="0.25">
      <c r="B7" s="48">
        <v>1</v>
      </c>
      <c r="C7" s="49">
        <f>'[1]Sec. 01'!$H$11</f>
        <v>5</v>
      </c>
      <c r="D7" s="49">
        <f>Summary!H11</f>
        <v>4.875</v>
      </c>
      <c r="E7" s="50">
        <f>D7-C7</f>
        <v>-0.125</v>
      </c>
      <c r="F7" s="51">
        <f>E7/C7</f>
        <v>-2.5000000000000001E-2</v>
      </c>
    </row>
    <row r="8" spans="2:6" x14ac:dyDescent="0.25">
      <c r="B8" s="52">
        <v>2</v>
      </c>
      <c r="C8" s="53">
        <f>'[1]Sec. 01'!$H$14</f>
        <v>5</v>
      </c>
      <c r="D8" s="53">
        <f>Summary!H14</f>
        <v>5</v>
      </c>
      <c r="E8" s="54">
        <f t="shared" ref="E8:E26" si="0">D8-C8</f>
        <v>0</v>
      </c>
      <c r="F8" s="55">
        <f t="shared" ref="F8:F26" si="1">E8/C8</f>
        <v>0</v>
      </c>
    </row>
    <row r="9" spans="2:6" x14ac:dyDescent="0.25">
      <c r="B9" s="52">
        <v>3</v>
      </c>
      <c r="C9" s="53">
        <f>'[1]Sec. 01'!$H$17</f>
        <v>3.8571428571428572</v>
      </c>
      <c r="D9" s="53">
        <f>Summary!H17</f>
        <v>4.125</v>
      </c>
      <c r="E9" s="54">
        <f t="shared" si="0"/>
        <v>0.26785714285714279</v>
      </c>
      <c r="F9" s="55">
        <f t="shared" si="1"/>
        <v>6.9444444444444434E-2</v>
      </c>
    </row>
    <row r="10" spans="2:6" x14ac:dyDescent="0.25">
      <c r="B10" s="52">
        <v>4</v>
      </c>
      <c r="C10" s="53">
        <f>'[1]Sec. 01'!$H$20</f>
        <v>4.7142857142857144</v>
      </c>
      <c r="D10" s="53">
        <f>Summary!H20</f>
        <v>4.75</v>
      </c>
      <c r="E10" s="54">
        <f t="shared" si="0"/>
        <v>3.5714285714285587E-2</v>
      </c>
      <c r="F10" s="55">
        <f t="shared" si="1"/>
        <v>7.5757575757575482E-3</v>
      </c>
    </row>
    <row r="11" spans="2:6" x14ac:dyDescent="0.25">
      <c r="B11" s="52">
        <v>5</v>
      </c>
      <c r="C11" s="53">
        <f>'[1]Sec. 01'!$H$23</f>
        <v>4.4285714285714288</v>
      </c>
      <c r="D11" s="53">
        <f>Summary!H23</f>
        <v>4.5</v>
      </c>
      <c r="E11" s="54">
        <f t="shared" si="0"/>
        <v>7.1428571428571175E-2</v>
      </c>
      <c r="F11" s="55">
        <f t="shared" si="1"/>
        <v>1.6129032258064457E-2</v>
      </c>
    </row>
    <row r="12" spans="2:6" x14ac:dyDescent="0.25">
      <c r="B12" s="52">
        <v>6</v>
      </c>
      <c r="C12" s="53">
        <f>'[1]Sec. 01'!$H$26</f>
        <v>4</v>
      </c>
      <c r="D12" s="53">
        <f>Summary!H26</f>
        <v>4.125</v>
      </c>
      <c r="E12" s="54">
        <f t="shared" si="0"/>
        <v>0.125</v>
      </c>
      <c r="F12" s="55">
        <f t="shared" si="1"/>
        <v>3.125E-2</v>
      </c>
    </row>
    <row r="13" spans="2:6" x14ac:dyDescent="0.25">
      <c r="B13" s="52">
        <v>7</v>
      </c>
      <c r="C13" s="53">
        <f>'[1]Sec. 01'!$H$29</f>
        <v>3.8571428571428572</v>
      </c>
      <c r="D13" s="53">
        <f>Summary!H29</f>
        <v>4.125</v>
      </c>
      <c r="E13" s="54">
        <f t="shared" si="0"/>
        <v>0.26785714285714279</v>
      </c>
      <c r="F13" s="55">
        <f t="shared" si="1"/>
        <v>6.9444444444444434E-2</v>
      </c>
    </row>
    <row r="14" spans="2:6" x14ac:dyDescent="0.25">
      <c r="B14" s="52">
        <v>8</v>
      </c>
      <c r="C14" s="53">
        <f>'[1]Sec. 01'!$H$32</f>
        <v>3.5714285714285716</v>
      </c>
      <c r="D14" s="53">
        <f>Summary!H32</f>
        <v>4.375</v>
      </c>
      <c r="E14" s="54">
        <f t="shared" si="0"/>
        <v>0.80357142857142838</v>
      </c>
      <c r="F14" s="55">
        <f t="shared" si="1"/>
        <v>0.22499999999999992</v>
      </c>
    </row>
    <row r="15" spans="2:6" x14ac:dyDescent="0.25">
      <c r="B15" s="52">
        <v>9</v>
      </c>
      <c r="C15" s="53">
        <f>'[1]Sec. 01'!$H$35</f>
        <v>4.7142857142857144</v>
      </c>
      <c r="D15" s="53">
        <f>Summary!H35</f>
        <v>4.625</v>
      </c>
      <c r="E15" s="54">
        <f t="shared" si="0"/>
        <v>-8.9285714285714413E-2</v>
      </c>
      <c r="F15" s="55">
        <f t="shared" si="1"/>
        <v>-1.8939393939393964E-2</v>
      </c>
    </row>
    <row r="16" spans="2:6" x14ac:dyDescent="0.25">
      <c r="B16" s="52">
        <v>10</v>
      </c>
      <c r="C16" s="53">
        <f>'[1]Sec. 01'!$H$38</f>
        <v>4.4285714285714288</v>
      </c>
      <c r="D16" s="53">
        <f>Summary!H38</f>
        <v>4.5</v>
      </c>
      <c r="E16" s="54">
        <f t="shared" si="0"/>
        <v>7.1428571428571175E-2</v>
      </c>
      <c r="F16" s="55">
        <f t="shared" si="1"/>
        <v>1.6129032258064457E-2</v>
      </c>
    </row>
    <row r="17" spans="2:6" x14ac:dyDescent="0.25">
      <c r="B17" s="52">
        <v>11</v>
      </c>
      <c r="C17" s="53">
        <f>'[1]Sec. 01'!$H$41</f>
        <v>3.8571428571428572</v>
      </c>
      <c r="D17" s="53">
        <f>Summary!H41</f>
        <v>4.625</v>
      </c>
      <c r="E17" s="54">
        <f t="shared" si="0"/>
        <v>0.76785714285714279</v>
      </c>
      <c r="F17" s="55">
        <f t="shared" si="1"/>
        <v>0.19907407407407404</v>
      </c>
    </row>
    <row r="18" spans="2:6" x14ac:dyDescent="0.25">
      <c r="B18" s="52">
        <v>12</v>
      </c>
      <c r="C18" s="53">
        <f>'[1]Sec. 01'!$H$44</f>
        <v>4.8571428571428568</v>
      </c>
      <c r="D18" s="53">
        <f>Summary!H44</f>
        <v>4.875</v>
      </c>
      <c r="E18" s="54">
        <f t="shared" si="0"/>
        <v>1.7857142857143238E-2</v>
      </c>
      <c r="F18" s="55">
        <f t="shared" si="1"/>
        <v>3.6764705882353726E-3</v>
      </c>
    </row>
    <row r="19" spans="2:6" x14ac:dyDescent="0.25">
      <c r="B19" s="52">
        <v>13</v>
      </c>
      <c r="C19" s="53">
        <f>'[1]Sec. 01'!$H$47</f>
        <v>4.8571428571428568</v>
      </c>
      <c r="D19" s="53">
        <f>Summary!H47</f>
        <v>5</v>
      </c>
      <c r="E19" s="54">
        <f t="shared" si="0"/>
        <v>0.14285714285714324</v>
      </c>
      <c r="F19" s="55">
        <f t="shared" si="1"/>
        <v>2.9411764705882432E-2</v>
      </c>
    </row>
    <row r="20" spans="2:6" x14ac:dyDescent="0.25">
      <c r="B20" s="52">
        <v>14</v>
      </c>
      <c r="C20" s="53">
        <f>'[1]Sec. 01'!$H$50</f>
        <v>4.5714285714285712</v>
      </c>
      <c r="D20" s="53">
        <f>Summary!H50</f>
        <v>4.375</v>
      </c>
      <c r="E20" s="54">
        <f t="shared" si="0"/>
        <v>-0.19642857142857117</v>
      </c>
      <c r="F20" s="55">
        <f t="shared" si="1"/>
        <v>-4.2968749999999944E-2</v>
      </c>
    </row>
    <row r="21" spans="2:6" x14ac:dyDescent="0.25">
      <c r="B21" s="52">
        <v>15</v>
      </c>
      <c r="C21" s="53">
        <f>'[1]Sec. 01'!$H$53</f>
        <v>4.7142857142857144</v>
      </c>
      <c r="D21" s="53">
        <f>Summary!H53</f>
        <v>4.625</v>
      </c>
      <c r="E21" s="54">
        <f t="shared" si="0"/>
        <v>-8.9285714285714413E-2</v>
      </c>
      <c r="F21" s="55">
        <f t="shared" si="1"/>
        <v>-1.8939393939393964E-2</v>
      </c>
    </row>
    <row r="22" spans="2:6" x14ac:dyDescent="0.25">
      <c r="B22" s="52">
        <v>16</v>
      </c>
      <c r="C22" s="53">
        <f>'[1]Sec. 01'!$H$56</f>
        <v>4.8571428571428568</v>
      </c>
      <c r="D22" s="53">
        <f>Summary!H56</f>
        <v>5</v>
      </c>
      <c r="E22" s="54">
        <f t="shared" si="0"/>
        <v>0.14285714285714324</v>
      </c>
      <c r="F22" s="55">
        <f t="shared" si="1"/>
        <v>2.9411764705882432E-2</v>
      </c>
    </row>
    <row r="23" spans="2:6" x14ac:dyDescent="0.25">
      <c r="B23" s="52">
        <v>17</v>
      </c>
      <c r="C23" s="53">
        <f>'[1]Sec. 01'!$H$59</f>
        <v>4.4285714285714288</v>
      </c>
      <c r="D23" s="53">
        <f>Summary!H59</f>
        <v>4.5</v>
      </c>
      <c r="E23" s="54">
        <f t="shared" si="0"/>
        <v>7.1428571428571175E-2</v>
      </c>
      <c r="F23" s="55">
        <f t="shared" si="1"/>
        <v>1.6129032258064457E-2</v>
      </c>
    </row>
    <row r="24" spans="2:6" x14ac:dyDescent="0.25">
      <c r="B24" s="52">
        <v>18</v>
      </c>
      <c r="C24" s="53">
        <f>'[1]Sec. 01'!$H$62</f>
        <v>4.7142857142857144</v>
      </c>
      <c r="D24" s="53">
        <f>Summary!H62</f>
        <v>4.25</v>
      </c>
      <c r="E24" s="54">
        <f t="shared" si="0"/>
        <v>-0.46428571428571441</v>
      </c>
      <c r="F24" s="55">
        <f t="shared" si="1"/>
        <v>-9.8484848484848508E-2</v>
      </c>
    </row>
    <row r="25" spans="2:6" x14ac:dyDescent="0.25">
      <c r="B25" s="52">
        <v>19</v>
      </c>
      <c r="C25" s="53">
        <f>'[1]Sec. 01'!$H$65</f>
        <v>4.5714285714285712</v>
      </c>
      <c r="D25" s="53">
        <f>Summary!H65</f>
        <v>4.875</v>
      </c>
      <c r="E25" s="54">
        <f t="shared" si="0"/>
        <v>0.30357142857142883</v>
      </c>
      <c r="F25" s="55">
        <f t="shared" si="1"/>
        <v>6.6406250000000056E-2</v>
      </c>
    </row>
    <row r="26" spans="2:6" ht="16.5" thickBot="1" x14ac:dyDescent="0.3">
      <c r="B26" s="56">
        <v>20</v>
      </c>
      <c r="C26" s="57">
        <f>'[1]Sec. 01'!$H$68</f>
        <v>4.5714285714285712</v>
      </c>
      <c r="D26" s="57">
        <f>Summary!H68</f>
        <v>4.625</v>
      </c>
      <c r="E26" s="58">
        <f t="shared" si="0"/>
        <v>5.3571428571428825E-2</v>
      </c>
      <c r="F26" s="59">
        <f t="shared" si="1"/>
        <v>1.1718750000000056E-2</v>
      </c>
    </row>
    <row r="27" spans="2:6" ht="11.25" customHeight="1" thickTop="1" thickBot="1" x14ac:dyDescent="0.3"/>
    <row r="28" spans="2:6" ht="16.5" thickTop="1" x14ac:dyDescent="0.25">
      <c r="B28" s="63" t="s">
        <v>40</v>
      </c>
      <c r="C28" s="50">
        <f>AVERAGE(C7:C26)</f>
        <v>4.4785714285714278</v>
      </c>
      <c r="D28" s="50">
        <f>AVERAGE(D7:D26)</f>
        <v>4.5875000000000004</v>
      </c>
      <c r="E28" s="50">
        <f>AVERAGE(E7:E26)</f>
        <v>0.10892857142857144</v>
      </c>
      <c r="F28" s="51">
        <f>AVERAGE(F7:F26)</f>
        <v>2.9323421547463889E-2</v>
      </c>
    </row>
    <row r="29" spans="2:6" x14ac:dyDescent="0.25">
      <c r="B29" s="64" t="s">
        <v>53</v>
      </c>
      <c r="C29" s="54">
        <f>STDEV(C7:C26)</f>
        <v>0.42549017666731942</v>
      </c>
      <c r="D29" s="54">
        <f>STDEV(D7:D26)</f>
        <v>0.29552584711965468</v>
      </c>
      <c r="E29" s="54">
        <f>STDEV(E7:E26)</f>
        <v>0.28979116707652536</v>
      </c>
      <c r="F29" s="55">
        <f>STDEV(F7:F26)</f>
        <v>7.3876283084591737E-2</v>
      </c>
    </row>
    <row r="30" spans="2:6" x14ac:dyDescent="0.25">
      <c r="B30" s="64" t="s">
        <v>54</v>
      </c>
      <c r="C30" s="54">
        <f>MAX(C7:C26)</f>
        <v>5</v>
      </c>
      <c r="D30" s="54">
        <f>MAX(D7:D26)</f>
        <v>5</v>
      </c>
      <c r="E30" s="54">
        <f>MAX(E7:E26)</f>
        <v>0.80357142857142838</v>
      </c>
      <c r="F30" s="55">
        <f>MAX(F7:F26)</f>
        <v>0.22499999999999992</v>
      </c>
    </row>
    <row r="31" spans="2:6" ht="16.5" thickBot="1" x14ac:dyDescent="0.3">
      <c r="B31" s="65" t="s">
        <v>55</v>
      </c>
      <c r="C31" s="58">
        <f>MIN(C7:C26)</f>
        <v>3.5714285714285716</v>
      </c>
      <c r="D31" s="58">
        <f>MIN(D7:D26)</f>
        <v>4.125</v>
      </c>
      <c r="E31" s="58">
        <f>MIN(E7:E26)</f>
        <v>-0.46428571428571441</v>
      </c>
      <c r="F31" s="59">
        <f>MIN(F7:F26)</f>
        <v>-9.8484848484848508E-2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2024-05-16T12:24:21Z</dcterms:modified>
</cp:coreProperties>
</file>